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обрание 2024\сайт собр\"/>
    </mc:Choice>
  </mc:AlternateContent>
  <xr:revisionPtr revIDLastSave="0" documentId="13_ncr:1_{F5355AFE-640E-4E42-8B08-53B32623DF4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2" i="1" l="1"/>
  <c r="B59" i="1"/>
  <c r="C56" i="1"/>
  <c r="C50" i="1"/>
  <c r="C59" i="1" s="1"/>
  <c r="E45" i="1"/>
  <c r="C45" i="1"/>
  <c r="B45" i="1"/>
  <c r="E44" i="1"/>
  <c r="B44" i="1"/>
  <c r="B46" i="1" s="1"/>
  <c r="C43" i="1"/>
  <c r="C42" i="1"/>
  <c r="C41" i="1"/>
  <c r="C46" i="1" s="1"/>
  <c r="C32" i="1"/>
  <c r="C25" i="1"/>
  <c r="C23" i="1"/>
  <c r="C5" i="1"/>
  <c r="C47" i="1" l="1"/>
  <c r="C48" i="1" s="1"/>
  <c r="B47" i="1"/>
  <c r="B48" i="1" s="1"/>
  <c r="C60" i="1"/>
  <c r="C61" i="1" s="1"/>
  <c r="B60" i="1"/>
  <c r="B61" i="1" s="1"/>
  <c r="C67" i="1" l="1"/>
  <c r="C69" i="1" s="1"/>
  <c r="D70" i="1" s="1"/>
</calcChain>
</file>

<file path=xl/sharedStrings.xml><?xml version="1.0" encoding="utf-8"?>
<sst xmlns="http://schemas.openxmlformats.org/spreadsheetml/2006/main" count="79" uniqueCount="78">
  <si>
    <t xml:space="preserve">смета затрат </t>
  </si>
  <si>
    <t>проект сметы</t>
  </si>
  <si>
    <t>примечание</t>
  </si>
  <si>
    <t>по данным правления  379 410 кв м</t>
  </si>
  <si>
    <t>садоводы</t>
  </si>
  <si>
    <t>Общехозяйственные расходы:</t>
  </si>
  <si>
    <t>Электроэнергия на общехозяйственные нужды</t>
  </si>
  <si>
    <t>Оплата за эл. энергию прошлых лет (общехозяйственные нужды)</t>
  </si>
  <si>
    <t>Оплата за телефон + интернет + СБИС</t>
  </si>
  <si>
    <t>250руб*12=3000+интернет 600+контур(сбис)</t>
  </si>
  <si>
    <t>Вывоз бытовых отходов</t>
  </si>
  <si>
    <t>а) конверты</t>
  </si>
  <si>
    <t>б) почтовые расходы</t>
  </si>
  <si>
    <t>г) хоз.товары</t>
  </si>
  <si>
    <t>Транспортные расходы, бензин</t>
  </si>
  <si>
    <t>Создание регистрация официального сайта СНТ</t>
  </si>
  <si>
    <t>Судебные издержки</t>
  </si>
  <si>
    <t>Ремонт,обслуживание принтера или приобретение нового принтера</t>
  </si>
  <si>
    <t>Приобретение компьютера для бухгалтерии</t>
  </si>
  <si>
    <t>Обрезка зелёных насаждений по улицам (земли общего пользования)</t>
  </si>
  <si>
    <t>Замена аварийных столбов улицам в СНТ (приобретение + установка)</t>
  </si>
  <si>
    <t>Продление лицензии программы «1"С":Садовод» (бухгалтерия)</t>
  </si>
  <si>
    <t>Ремонтные работы</t>
  </si>
  <si>
    <t>Ремонт системы водоснабжения</t>
  </si>
  <si>
    <t>Ремонт скважины №1 (замена насоса)</t>
  </si>
  <si>
    <t>ср. стоимость насоса 45 000 + работа 50 000</t>
  </si>
  <si>
    <t>Приобретение труб разного диаметра</t>
  </si>
  <si>
    <t>Приобретение расходных материалов и зап/част. для ремонта системы водоснабжения</t>
  </si>
  <si>
    <t>Ремонт электрооборудования скважин №1 и №2</t>
  </si>
  <si>
    <t>Работа электрика</t>
  </si>
  <si>
    <t>Ремонт системы энергоснабжения</t>
  </si>
  <si>
    <t>Ревизия трансформатора ТМ160 кВА, поверка ТНС Энерго</t>
  </si>
  <si>
    <t xml:space="preserve">Ремонт щитовой </t>
  </si>
  <si>
    <t>Приобретение расходных материалов</t>
  </si>
  <si>
    <t>Газосварочные работы</t>
  </si>
  <si>
    <t>Благоустройство территории (обустройство мусорных плащадок)</t>
  </si>
  <si>
    <t>20 лист * 1 110 руб = 22 200руб.+       +30 000 работа.</t>
  </si>
  <si>
    <t>ст-ть 1 листа 2м *1 150 от 1 106 руб.</t>
  </si>
  <si>
    <t xml:space="preserve">Заработная плата </t>
  </si>
  <si>
    <t>месяц</t>
  </si>
  <si>
    <t>год</t>
  </si>
  <si>
    <t>Председатель правления</t>
  </si>
  <si>
    <t>Бухгалтер</t>
  </si>
  <si>
    <t>Секретарь правления</t>
  </si>
  <si>
    <t>Вознаграждение членам правления (5 человек)</t>
  </si>
  <si>
    <t>6 соток</t>
  </si>
  <si>
    <t>Вознаграждение членам рев. комиссии (3 человека)</t>
  </si>
  <si>
    <t>Итого аппарат управления</t>
  </si>
  <si>
    <t>Налоги от за/пл внебюджетные фонды 32% от ФЗП аппарата управления</t>
  </si>
  <si>
    <t>Всего  затраты по аппарату управления</t>
  </si>
  <si>
    <t>Электромонтёр (аварийные вызовы мин. оплата 1 000 руб.)</t>
  </si>
  <si>
    <t>(аварийный вызов по вине садовода оплачивается садоводом)</t>
  </si>
  <si>
    <t>1 раз в неделю в субботу. На 30 минут.</t>
  </si>
  <si>
    <t>Итого затраты прочему персоналу</t>
  </si>
  <si>
    <t>Налоги от за/пл внебюджетные фонды32% от ФЗП прочего персонала</t>
  </si>
  <si>
    <t>Всего затраты по прочему персоналу</t>
  </si>
  <si>
    <t>Налог на землю общего пользования</t>
  </si>
  <si>
    <t>Прочие непредвиденные расходы</t>
  </si>
  <si>
    <t>Услуги Банка</t>
  </si>
  <si>
    <t>Налог УСНО</t>
  </si>
  <si>
    <t>Итого расходы к распределению</t>
  </si>
  <si>
    <t>Площадь</t>
  </si>
  <si>
    <r>
      <t>согласно правоустанавливающим документам</t>
    </r>
    <r>
      <rPr>
        <b/>
        <sz val="12"/>
        <color rgb="FF000000"/>
        <rFont val="Arial"/>
        <family val="2"/>
        <charset val="204"/>
      </rPr>
      <t xml:space="preserve"> 394 700 кв м</t>
    </r>
  </si>
  <si>
    <t>Приобретение стелажей для хранения бух документов</t>
  </si>
  <si>
    <t>в) канцтовары,оргтехника(бумага:1п.500листов)3п.х12=36х400=9600</t>
  </si>
  <si>
    <t>Водораздатчик (октябрь,ноябрь, декабрь, январь, февраль, март) 1 ед.</t>
  </si>
  <si>
    <t>Госпошлина 6 000*20 исков=120000</t>
  </si>
  <si>
    <r>
      <t>Электромонтёр</t>
    </r>
    <r>
      <rPr>
        <sz val="16"/>
        <color rgb="FF000000"/>
        <rFont val="Arial"/>
        <family val="2"/>
        <charset val="204"/>
      </rPr>
      <t xml:space="preserve"> (фиксированная оплата)</t>
    </r>
  </si>
  <si>
    <r>
      <t>Водораздатчик (</t>
    </r>
    <r>
      <rPr>
        <sz val="16"/>
        <color rgb="FF000000"/>
        <rFont val="Arial"/>
        <family val="2"/>
        <charset val="204"/>
      </rPr>
      <t xml:space="preserve">апрель, май, июнь, июль, август, сентябрь, </t>
    </r>
    <r>
      <rPr>
        <b/>
        <sz val="16"/>
        <color rgb="FF000000"/>
        <rFont val="Arial"/>
        <family val="2"/>
        <charset val="204"/>
      </rPr>
      <t xml:space="preserve">) </t>
    </r>
    <r>
      <rPr>
        <sz val="16"/>
        <color rgb="FF000000"/>
        <rFont val="Arial"/>
        <family val="2"/>
        <charset val="204"/>
      </rPr>
      <t xml:space="preserve"> 2 ед. </t>
    </r>
    <r>
      <rPr>
        <b/>
        <sz val="16"/>
        <color rgb="FF000000"/>
        <rFont val="Arial"/>
        <family val="2"/>
        <charset val="204"/>
      </rPr>
      <t>х 18000</t>
    </r>
  </si>
  <si>
    <r>
      <t>Дворник</t>
    </r>
    <r>
      <rPr>
        <sz val="16"/>
        <color rgb="FF000000"/>
        <rFont val="Arial"/>
        <family val="2"/>
        <charset val="204"/>
      </rPr>
      <t xml:space="preserve"> (6 000*12) 1 шт. ед. (до реконструкции мусорной площадки)     </t>
    </r>
  </si>
  <si>
    <r>
      <t>Уборщица</t>
    </r>
    <r>
      <rPr>
        <sz val="16"/>
        <color rgb="FF000000"/>
        <rFont val="Arial"/>
        <family val="2"/>
        <charset val="204"/>
      </rPr>
      <t xml:space="preserve"> </t>
    </r>
  </si>
  <si>
    <t>проект Сметы затрат 2024г.</t>
  </si>
  <si>
    <t>СНТ 2024</t>
  </si>
  <si>
    <t>тариф с 2016г.</t>
  </si>
  <si>
    <t>тариф 2024г.</t>
  </si>
  <si>
    <t>(20*22000)</t>
  </si>
  <si>
    <t>после реконструкции площадки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</si>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</sst>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р_.;\-#,##0_р_."/>
  </numFmts>
  <fonts count="11" x14ac:knownFonts="1">
    <font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6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3" fontId="2" fillId="0" borderId="0" xfId="0" applyNumberFormat="1" applyFont="1"/>
    <xf numFmtId="0" fontId="4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4" xfId="0" applyFont="1" applyBorder="1"/>
    <xf numFmtId="164" fontId="3" fillId="0" borderId="1" xfId="0" applyNumberFormat="1" applyFont="1" applyBorder="1"/>
    <xf numFmtId="0" fontId="3" fillId="0" borderId="0" xfId="0" applyFont="1" applyAlignment="1">
      <alignment wrapText="1"/>
    </xf>
    <xf numFmtId="164" fontId="3" fillId="0" borderId="1" xfId="0" applyNumberFormat="1" applyFont="1" applyBorder="1" applyAlignment="1">
      <alignment wrapText="1"/>
    </xf>
    <xf numFmtId="165" fontId="3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4" fontId="4" fillId="0" borderId="3" xfId="0" applyNumberFormat="1" applyFont="1" applyBorder="1"/>
    <xf numFmtId="165" fontId="4" fillId="0" borderId="3" xfId="0" applyNumberFormat="1" applyFont="1" applyBorder="1"/>
    <xf numFmtId="164" fontId="3" fillId="0" borderId="5" xfId="0" applyNumberFormat="1" applyFont="1" applyBorder="1"/>
    <xf numFmtId="164" fontId="3" fillId="0" borderId="14" xfId="0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164" fontId="3" fillId="0" borderId="15" xfId="0" applyNumberFormat="1" applyFont="1" applyBorder="1"/>
    <xf numFmtId="0" fontId="3" fillId="0" borderId="18" xfId="0" applyFont="1" applyBorder="1"/>
    <xf numFmtId="2" fontId="4" fillId="0" borderId="19" xfId="0" applyNumberFormat="1" applyFont="1" applyBorder="1"/>
    <xf numFmtId="0" fontId="4" fillId="0" borderId="14" xfId="0" applyFont="1" applyBorder="1"/>
    <xf numFmtId="2" fontId="4" fillId="0" borderId="0" xfId="0" applyNumberFormat="1" applyFont="1"/>
    <xf numFmtId="2" fontId="5" fillId="0" borderId="5" xfId="0" applyNumberFormat="1" applyFont="1" applyBorder="1"/>
    <xf numFmtId="0" fontId="6" fillId="0" borderId="5" xfId="0" applyFont="1" applyBorder="1"/>
    <xf numFmtId="0" fontId="6" fillId="0" borderId="6" xfId="0" applyFont="1" applyBorder="1"/>
    <xf numFmtId="3" fontId="6" fillId="0" borderId="6" xfId="0" applyNumberFormat="1" applyFont="1" applyBorder="1"/>
    <xf numFmtId="0" fontId="7" fillId="0" borderId="1" xfId="0" applyFont="1" applyBorder="1"/>
    <xf numFmtId="0" fontId="7" fillId="0" borderId="2" xfId="0" applyFont="1" applyBorder="1"/>
    <xf numFmtId="3" fontId="7" fillId="0" borderId="2" xfId="0" applyNumberFormat="1" applyFont="1" applyBorder="1"/>
    <xf numFmtId="0" fontId="7" fillId="0" borderId="7" xfId="0" applyFont="1" applyBorder="1"/>
    <xf numFmtId="0" fontId="7" fillId="0" borderId="8" xfId="0" applyFont="1" applyBorder="1"/>
    <xf numFmtId="3" fontId="8" fillId="0" borderId="8" xfId="0" applyNumberFormat="1" applyFont="1" applyBorder="1"/>
    <xf numFmtId="0" fontId="6" fillId="0" borderId="2" xfId="0" applyFont="1" applyBorder="1"/>
    <xf numFmtId="3" fontId="6" fillId="0" borderId="2" xfId="0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6" fillId="0" borderId="9" xfId="0" applyFont="1" applyBorder="1"/>
    <xf numFmtId="0" fontId="6" fillId="0" borderId="10" xfId="0" applyFont="1" applyBorder="1"/>
    <xf numFmtId="3" fontId="6" fillId="0" borderId="10" xfId="0" applyNumberFormat="1" applyFont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9" fillId="0" borderId="5" xfId="0" applyFont="1" applyBorder="1"/>
    <xf numFmtId="0" fontId="7" fillId="0" borderId="11" xfId="0" applyFont="1" applyBorder="1"/>
    <xf numFmtId="3" fontId="7" fillId="0" borderId="12" xfId="0" applyNumberFormat="1" applyFont="1" applyBorder="1"/>
    <xf numFmtId="0" fontId="7" fillId="0" borderId="3" xfId="0" applyFont="1" applyBorder="1"/>
    <xf numFmtId="3" fontId="7" fillId="0" borderId="4" xfId="0" applyNumberFormat="1" applyFont="1" applyBorder="1"/>
    <xf numFmtId="0" fontId="6" fillId="0" borderId="13" xfId="0" applyFont="1" applyBorder="1"/>
    <xf numFmtId="0" fontId="6" fillId="0" borderId="3" xfId="0" applyFont="1" applyBorder="1" applyAlignment="1">
      <alignment wrapText="1"/>
    </xf>
    <xf numFmtId="3" fontId="7" fillId="0" borderId="10" xfId="0" applyNumberFormat="1" applyFont="1" applyBorder="1"/>
    <xf numFmtId="0" fontId="6" fillId="0" borderId="1" xfId="0" applyFont="1" applyBorder="1" applyAlignment="1">
      <alignment wrapText="1"/>
    </xf>
    <xf numFmtId="0" fontId="6" fillId="0" borderId="13" xfId="0" applyFont="1" applyBorder="1" applyAlignment="1">
      <alignment wrapText="1"/>
    </xf>
    <xf numFmtId="3" fontId="6" fillId="0" borderId="5" xfId="0" applyNumberFormat="1" applyFont="1" applyBorder="1"/>
    <xf numFmtId="3" fontId="6" fillId="0" borderId="14" xfId="0" applyNumberFormat="1" applyFont="1" applyBorder="1"/>
    <xf numFmtId="0" fontId="7" fillId="0" borderId="13" xfId="0" applyFont="1" applyBorder="1" applyAlignment="1">
      <alignment wrapText="1"/>
    </xf>
    <xf numFmtId="3" fontId="7" fillId="0" borderId="6" xfId="0" applyNumberFormat="1" applyFont="1" applyBorder="1"/>
    <xf numFmtId="3" fontId="7" fillId="0" borderId="14" xfId="0" applyNumberFormat="1" applyFont="1" applyBorder="1"/>
    <xf numFmtId="0" fontId="6" fillId="0" borderId="16" xfId="0" applyFont="1" applyBorder="1"/>
    <xf numFmtId="0" fontId="6" fillId="0" borderId="0" xfId="0" applyFont="1"/>
    <xf numFmtId="0" fontId="7" fillId="0" borderId="17" xfId="0" applyFont="1" applyBorder="1"/>
    <xf numFmtId="2" fontId="6" fillId="0" borderId="18" xfId="0" applyNumberFormat="1" applyFont="1" applyBorder="1"/>
    <xf numFmtId="0" fontId="7" fillId="0" borderId="13" xfId="0" applyFont="1" applyBorder="1"/>
    <xf numFmtId="2" fontId="6" fillId="0" borderId="5" xfId="0" applyNumberFormat="1" applyFont="1" applyBorder="1"/>
    <xf numFmtId="3" fontId="6" fillId="0" borderId="20" xfId="0" applyNumberFormat="1" applyFont="1" applyBorder="1"/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1"/>
  <sheetViews>
    <sheetView tabSelected="1" zoomScale="86" zoomScaleNormal="86" workbookViewId="0"/>
  </sheetViews>
  <sheetFormatPr defaultColWidth="11.54296875" defaultRowHeight="14.5" x14ac:dyDescent="0.35"/>
  <cols>
    <col min="1" max="1" width="81.1796875" customWidth="1"/>
    <col min="2" max="2" width="13.36328125" customWidth="1"/>
    <col min="3" max="3" width="18" customWidth="1"/>
    <col min="4" max="4" width="42.1796875" customWidth="1"/>
    <col min="5" max="5" width="33.7265625" customWidth="1"/>
  </cols>
  <sheetData>
    <row r="1" spans="1:5" ht="23" x14ac:dyDescent="0.5">
      <c r="A1" s="75" t="s">
        <v>71</v>
      </c>
      <c r="B1" s="5"/>
      <c r="C1" s="5"/>
      <c r="D1" s="5"/>
      <c r="E1" s="5"/>
    </row>
    <row r="2" spans="1:5" ht="15.5" x14ac:dyDescent="0.35">
      <c r="A2" s="6" t="s">
        <v>0</v>
      </c>
      <c r="B2" s="7"/>
      <c r="C2" s="8" t="s">
        <v>1</v>
      </c>
      <c r="D2" s="9" t="s">
        <v>2</v>
      </c>
      <c r="E2" s="6"/>
    </row>
    <row r="3" spans="1:5" ht="15.5" x14ac:dyDescent="0.35">
      <c r="A3" s="6" t="s">
        <v>3</v>
      </c>
      <c r="B3" s="7"/>
      <c r="C3" s="7" t="s">
        <v>72</v>
      </c>
      <c r="D3" s="6"/>
      <c r="E3" s="6"/>
    </row>
    <row r="4" spans="1:5" ht="15.5" x14ac:dyDescent="0.35">
      <c r="A4" s="10" t="s">
        <v>62</v>
      </c>
      <c r="B4" s="11"/>
      <c r="C4" s="11" t="s">
        <v>4</v>
      </c>
      <c r="D4" s="6"/>
      <c r="E4" s="6"/>
    </row>
    <row r="5" spans="1:5" ht="20" x14ac:dyDescent="0.4">
      <c r="A5" s="31" t="s">
        <v>5</v>
      </c>
      <c r="B5" s="32"/>
      <c r="C5" s="33">
        <f>C6+C7+C8+C9+C10+C11+C12+C13+C14++C15+C16+C17+C18+C19+C20+C21+C22</f>
        <v>2060400</v>
      </c>
      <c r="D5" s="12"/>
      <c r="E5" s="12"/>
    </row>
    <row r="6" spans="1:5" ht="20" x14ac:dyDescent="0.4">
      <c r="A6" s="34" t="s">
        <v>6</v>
      </c>
      <c r="B6" s="35"/>
      <c r="C6" s="36">
        <v>250000</v>
      </c>
      <c r="D6" s="12"/>
      <c r="E6" s="12"/>
    </row>
    <row r="7" spans="1:5" ht="20" x14ac:dyDescent="0.4">
      <c r="A7" s="37" t="s">
        <v>7</v>
      </c>
      <c r="B7" s="38"/>
      <c r="C7" s="39">
        <v>700000</v>
      </c>
      <c r="D7" s="12"/>
      <c r="E7" s="12"/>
    </row>
    <row r="8" spans="1:5" ht="20" x14ac:dyDescent="0.4">
      <c r="A8" s="34" t="s">
        <v>8</v>
      </c>
      <c r="B8" s="40"/>
      <c r="C8" s="41">
        <v>20000</v>
      </c>
      <c r="D8" s="12" t="s">
        <v>9</v>
      </c>
      <c r="E8" s="12"/>
    </row>
    <row r="9" spans="1:5" ht="20" x14ac:dyDescent="0.4">
      <c r="A9" s="34" t="s">
        <v>10</v>
      </c>
      <c r="B9" s="42"/>
      <c r="C9" s="43">
        <v>250000</v>
      </c>
      <c r="D9" s="12"/>
      <c r="E9" s="12"/>
    </row>
    <row r="10" spans="1:5" ht="20" x14ac:dyDescent="0.4">
      <c r="A10" s="34" t="s">
        <v>11</v>
      </c>
      <c r="B10" s="34"/>
      <c r="C10" s="44">
        <v>20000</v>
      </c>
      <c r="D10" s="12"/>
      <c r="E10" s="12"/>
    </row>
    <row r="11" spans="1:5" ht="20" x14ac:dyDescent="0.4">
      <c r="A11" s="34" t="s">
        <v>12</v>
      </c>
      <c r="B11" s="34"/>
      <c r="C11" s="44">
        <v>5000</v>
      </c>
      <c r="D11" s="12"/>
      <c r="E11" s="12"/>
    </row>
    <row r="12" spans="1:5" ht="20" x14ac:dyDescent="0.4">
      <c r="A12" s="34" t="s">
        <v>64</v>
      </c>
      <c r="B12" s="34"/>
      <c r="C12" s="44">
        <v>15000</v>
      </c>
      <c r="D12" s="12"/>
      <c r="E12" s="12"/>
    </row>
    <row r="13" spans="1:5" ht="20" x14ac:dyDescent="0.4">
      <c r="A13" s="34" t="s">
        <v>13</v>
      </c>
      <c r="B13" s="34"/>
      <c r="C13" s="44">
        <v>5000</v>
      </c>
      <c r="D13" s="12"/>
      <c r="E13" s="12"/>
    </row>
    <row r="14" spans="1:5" ht="20" x14ac:dyDescent="0.4">
      <c r="A14" s="34" t="s">
        <v>14</v>
      </c>
      <c r="B14" s="34"/>
      <c r="C14" s="44">
        <v>14400</v>
      </c>
      <c r="D14" s="12"/>
      <c r="E14" s="12"/>
    </row>
    <row r="15" spans="1:5" ht="20" x14ac:dyDescent="0.4">
      <c r="A15" s="34" t="s">
        <v>15</v>
      </c>
      <c r="B15" s="34"/>
      <c r="C15" s="44">
        <v>20000</v>
      </c>
      <c r="D15" s="12"/>
      <c r="E15" s="12"/>
    </row>
    <row r="16" spans="1:5" ht="20" x14ac:dyDescent="0.4">
      <c r="A16" s="34" t="s">
        <v>16</v>
      </c>
      <c r="B16" s="34"/>
      <c r="C16" s="44">
        <v>120000</v>
      </c>
      <c r="D16" s="12" t="s">
        <v>66</v>
      </c>
      <c r="E16" s="12"/>
    </row>
    <row r="17" spans="1:5" ht="20" x14ac:dyDescent="0.4">
      <c r="A17" s="34" t="s">
        <v>17</v>
      </c>
      <c r="B17" s="34"/>
      <c r="C17" s="44">
        <v>11000</v>
      </c>
      <c r="D17" s="13"/>
      <c r="E17" s="12"/>
    </row>
    <row r="18" spans="1:5" ht="20" x14ac:dyDescent="0.4">
      <c r="A18" s="34" t="s">
        <v>18</v>
      </c>
      <c r="B18" s="34"/>
      <c r="C18" s="44">
        <v>40000</v>
      </c>
      <c r="D18" s="12"/>
      <c r="E18" s="12"/>
    </row>
    <row r="19" spans="1:5" ht="20" x14ac:dyDescent="0.4">
      <c r="A19" s="45" t="s">
        <v>63</v>
      </c>
      <c r="B19" s="34"/>
      <c r="C19" s="44">
        <v>30000</v>
      </c>
      <c r="D19" s="12"/>
      <c r="E19" s="12"/>
    </row>
    <row r="20" spans="1:5" ht="20" x14ac:dyDescent="0.4">
      <c r="A20" s="34" t="s">
        <v>19</v>
      </c>
      <c r="B20" s="34"/>
      <c r="C20" s="44">
        <v>100000</v>
      </c>
      <c r="D20" s="14"/>
      <c r="E20" s="12"/>
    </row>
    <row r="21" spans="1:5" ht="20" x14ac:dyDescent="0.4">
      <c r="A21" s="34" t="s">
        <v>20</v>
      </c>
      <c r="B21" s="34"/>
      <c r="C21" s="44">
        <v>440000</v>
      </c>
      <c r="D21" s="12" t="s">
        <v>75</v>
      </c>
      <c r="E21" s="12"/>
    </row>
    <row r="22" spans="1:5" ht="20" x14ac:dyDescent="0.4">
      <c r="A22" s="34" t="s">
        <v>21</v>
      </c>
      <c r="B22" s="34"/>
      <c r="C22" s="44">
        <v>20000</v>
      </c>
      <c r="D22" s="12"/>
      <c r="E22" s="12"/>
    </row>
    <row r="23" spans="1:5" ht="20" x14ac:dyDescent="0.4">
      <c r="A23" s="31" t="s">
        <v>22</v>
      </c>
      <c r="B23" s="32"/>
      <c r="C23" s="33">
        <f>C25+C32</f>
        <v>360000</v>
      </c>
      <c r="D23" s="12"/>
      <c r="E23" s="12"/>
    </row>
    <row r="24" spans="1:5" ht="20" x14ac:dyDescent="0.4">
      <c r="A24" s="46"/>
      <c r="B24" s="47"/>
      <c r="C24" s="48"/>
      <c r="D24" s="12"/>
      <c r="E24" s="12"/>
    </row>
    <row r="25" spans="1:5" ht="20" x14ac:dyDescent="0.4">
      <c r="A25" s="31" t="s">
        <v>23</v>
      </c>
      <c r="B25" s="32"/>
      <c r="C25" s="33">
        <f>C26+C27+C28</f>
        <v>180000</v>
      </c>
      <c r="D25" s="12"/>
      <c r="E25" s="12"/>
    </row>
    <row r="26" spans="1:5" ht="20" x14ac:dyDescent="0.4">
      <c r="A26" s="34" t="s">
        <v>24</v>
      </c>
      <c r="B26" s="34"/>
      <c r="C26" s="44">
        <v>100000</v>
      </c>
      <c r="D26" s="12" t="s">
        <v>25</v>
      </c>
      <c r="E26" s="12"/>
    </row>
    <row r="27" spans="1:5" ht="20" x14ac:dyDescent="0.4">
      <c r="A27" s="34" t="s">
        <v>26</v>
      </c>
      <c r="B27" s="34"/>
      <c r="C27" s="44">
        <v>30000</v>
      </c>
      <c r="D27" s="12"/>
      <c r="E27" s="12"/>
    </row>
    <row r="28" spans="1:5" ht="40" x14ac:dyDescent="0.4">
      <c r="A28" s="45" t="s">
        <v>27</v>
      </c>
      <c r="B28" s="34"/>
      <c r="C28" s="44">
        <v>50000</v>
      </c>
      <c r="D28" s="12"/>
      <c r="E28" s="12"/>
    </row>
    <row r="29" spans="1:5" ht="20" x14ac:dyDescent="0.4">
      <c r="A29" s="34" t="s">
        <v>28</v>
      </c>
      <c r="B29" s="34"/>
      <c r="C29" s="44">
        <v>20000</v>
      </c>
      <c r="D29" s="12"/>
      <c r="E29" s="12"/>
    </row>
    <row r="30" spans="1:5" ht="20" x14ac:dyDescent="0.4">
      <c r="A30" s="49" t="s">
        <v>29</v>
      </c>
      <c r="B30" s="49"/>
      <c r="C30" s="50">
        <v>10000</v>
      </c>
      <c r="D30" s="12"/>
      <c r="E30" s="12"/>
    </row>
    <row r="31" spans="1:5" ht="20" x14ac:dyDescent="0.4">
      <c r="A31" s="34"/>
      <c r="B31" s="34"/>
      <c r="C31" s="44"/>
      <c r="D31" s="12"/>
      <c r="E31" s="12"/>
    </row>
    <row r="32" spans="1:5" ht="20" x14ac:dyDescent="0.4">
      <c r="A32" s="31" t="s">
        <v>30</v>
      </c>
      <c r="B32" s="32"/>
      <c r="C32" s="33">
        <f>C33+C34+C35</f>
        <v>180000</v>
      </c>
      <c r="D32" s="12"/>
      <c r="E32" s="12"/>
    </row>
    <row r="33" spans="1:5" ht="20" x14ac:dyDescent="0.4">
      <c r="A33" s="34" t="s">
        <v>31</v>
      </c>
      <c r="B33" s="34"/>
      <c r="C33" s="44">
        <v>30000</v>
      </c>
      <c r="D33" s="12"/>
      <c r="E33" s="12"/>
    </row>
    <row r="34" spans="1:5" ht="20" x14ac:dyDescent="0.4">
      <c r="A34" s="34" t="s">
        <v>32</v>
      </c>
      <c r="B34" s="34"/>
      <c r="C34" s="44">
        <v>100000</v>
      </c>
      <c r="D34" s="12"/>
      <c r="E34" s="12"/>
    </row>
    <row r="35" spans="1:5" ht="20" x14ac:dyDescent="0.4">
      <c r="A35" s="34" t="s">
        <v>33</v>
      </c>
      <c r="B35" s="34"/>
      <c r="C35" s="44">
        <v>50000</v>
      </c>
      <c r="D35" s="12"/>
      <c r="E35" s="12"/>
    </row>
    <row r="36" spans="1:5" ht="20" x14ac:dyDescent="0.4">
      <c r="A36" s="34"/>
      <c r="B36" s="34"/>
      <c r="C36" s="44"/>
      <c r="D36" s="12"/>
      <c r="E36" s="12"/>
    </row>
    <row r="37" spans="1:5" ht="20" x14ac:dyDescent="0.4">
      <c r="A37" s="31" t="s">
        <v>34</v>
      </c>
      <c r="B37" s="33"/>
      <c r="C37" s="33">
        <v>150000</v>
      </c>
      <c r="D37" s="12"/>
      <c r="E37" s="12"/>
    </row>
    <row r="38" spans="1:5" ht="40" x14ac:dyDescent="0.4">
      <c r="A38" s="51" t="s">
        <v>35</v>
      </c>
      <c r="B38" s="33"/>
      <c r="C38" s="33">
        <v>200000</v>
      </c>
      <c r="D38" s="14" t="s">
        <v>36</v>
      </c>
      <c r="E38" s="12" t="s">
        <v>37</v>
      </c>
    </row>
    <row r="39" spans="1:5" ht="20" x14ac:dyDescent="0.4">
      <c r="A39" s="31"/>
      <c r="B39" s="52"/>
      <c r="C39" s="52"/>
      <c r="D39" s="12"/>
      <c r="E39" s="15"/>
    </row>
    <row r="40" spans="1:5" ht="20" x14ac:dyDescent="0.4">
      <c r="A40" s="53" t="s">
        <v>38</v>
      </c>
      <c r="B40" s="52" t="s">
        <v>39</v>
      </c>
      <c r="C40" s="52" t="s">
        <v>40</v>
      </c>
      <c r="D40" s="12"/>
      <c r="E40" s="15"/>
    </row>
    <row r="41" spans="1:5" ht="20" x14ac:dyDescent="0.4">
      <c r="A41" s="54" t="s">
        <v>41</v>
      </c>
      <c r="B41" s="55">
        <v>25000</v>
      </c>
      <c r="C41" s="55">
        <f>B41*12</f>
        <v>300000</v>
      </c>
      <c r="D41" s="12"/>
      <c r="E41" s="15"/>
    </row>
    <row r="42" spans="1:5" ht="20" x14ac:dyDescent="0.4">
      <c r="A42" s="34" t="s">
        <v>42</v>
      </c>
      <c r="B42" s="36">
        <v>20000</v>
      </c>
      <c r="C42" s="36">
        <f>B42*12</f>
        <v>240000</v>
      </c>
      <c r="D42" s="12"/>
      <c r="E42" s="15"/>
    </row>
    <row r="43" spans="1:5" ht="20" x14ac:dyDescent="0.4">
      <c r="A43" s="34" t="s">
        <v>43</v>
      </c>
      <c r="B43" s="36">
        <v>6000</v>
      </c>
      <c r="C43" s="36">
        <f>B43*12</f>
        <v>72000</v>
      </c>
      <c r="D43" s="12"/>
      <c r="E43" s="15"/>
    </row>
    <row r="44" spans="1:5" ht="20" x14ac:dyDescent="0.4">
      <c r="A44" s="34" t="s">
        <v>44</v>
      </c>
      <c r="B44" s="36">
        <f>C44/12</f>
        <v>3125</v>
      </c>
      <c r="C44" s="36">
        <v>37500</v>
      </c>
      <c r="D44" s="16" t="s">
        <v>45</v>
      </c>
      <c r="E44" s="17">
        <f>600*12.5</f>
        <v>7500</v>
      </c>
    </row>
    <row r="45" spans="1:5" ht="20" x14ac:dyDescent="0.4">
      <c r="A45" s="56" t="s">
        <v>46</v>
      </c>
      <c r="B45" s="57">
        <f>C45/12</f>
        <v>1875</v>
      </c>
      <c r="C45" s="57">
        <f>3*7500</f>
        <v>22500</v>
      </c>
      <c r="D45" s="18" t="s">
        <v>45</v>
      </c>
      <c r="E45" s="19">
        <f>600*12.5</f>
        <v>7500</v>
      </c>
    </row>
    <row r="46" spans="1:5" ht="20" x14ac:dyDescent="0.4">
      <c r="A46" s="58" t="s">
        <v>47</v>
      </c>
      <c r="B46" s="33">
        <f>SUM(B41:B45)</f>
        <v>56000</v>
      </c>
      <c r="C46" s="33">
        <f>SUM(C41:C45)</f>
        <v>672000</v>
      </c>
      <c r="D46" s="20"/>
      <c r="E46" s="21"/>
    </row>
    <row r="47" spans="1:5" ht="40" x14ac:dyDescent="0.4">
      <c r="A47" s="59" t="s">
        <v>48</v>
      </c>
      <c r="B47" s="60">
        <f>B46*32/100</f>
        <v>17920</v>
      </c>
      <c r="C47" s="60">
        <f>C46*32/100</f>
        <v>215040</v>
      </c>
      <c r="D47" s="22"/>
      <c r="E47" s="22"/>
    </row>
    <row r="48" spans="1:5" ht="20" x14ac:dyDescent="0.4">
      <c r="A48" s="58" t="s">
        <v>49</v>
      </c>
      <c r="B48" s="33">
        <f>B46+B47</f>
        <v>73920</v>
      </c>
      <c r="C48" s="33">
        <f>SUM(C46:C47)</f>
        <v>887040</v>
      </c>
      <c r="D48" s="20"/>
      <c r="E48" s="21"/>
    </row>
    <row r="49" spans="1:5" ht="20" x14ac:dyDescent="0.4">
      <c r="A49" s="61"/>
      <c r="B49" s="43"/>
      <c r="C49" s="43"/>
      <c r="D49" s="12"/>
      <c r="E49" s="23"/>
    </row>
    <row r="50" spans="1:5" ht="20" x14ac:dyDescent="0.4">
      <c r="A50" s="61" t="s">
        <v>67</v>
      </c>
      <c r="B50" s="44">
        <v>18000</v>
      </c>
      <c r="C50" s="44">
        <f>B50*12</f>
        <v>216000</v>
      </c>
      <c r="D50" s="12"/>
      <c r="E50" s="24"/>
    </row>
    <row r="51" spans="1:5" ht="40" x14ac:dyDescent="0.4">
      <c r="A51" s="45" t="s">
        <v>50</v>
      </c>
      <c r="B51" s="44">
        <v>1000</v>
      </c>
      <c r="C51" s="44">
        <v>12000</v>
      </c>
      <c r="D51" s="12"/>
      <c r="E51" s="12"/>
    </row>
    <row r="52" spans="1:5" ht="40" x14ac:dyDescent="0.4">
      <c r="A52" s="45" t="s">
        <v>51</v>
      </c>
      <c r="B52" s="43"/>
      <c r="C52" s="43"/>
      <c r="D52" s="12"/>
      <c r="E52" s="12"/>
    </row>
    <row r="53" spans="1:5" ht="20" x14ac:dyDescent="0.4">
      <c r="A53" s="45"/>
      <c r="B53" s="44"/>
      <c r="C53" s="44"/>
      <c r="D53" s="12"/>
      <c r="E53" s="12"/>
    </row>
    <row r="54" spans="1:5" ht="40" x14ac:dyDescent="0.4">
      <c r="A54" s="61" t="s">
        <v>68</v>
      </c>
      <c r="B54" s="44">
        <v>36000</v>
      </c>
      <c r="C54" s="44">
        <v>216000</v>
      </c>
      <c r="D54" s="12"/>
      <c r="E54" s="12"/>
    </row>
    <row r="55" spans="1:5" ht="40" x14ac:dyDescent="0.4">
      <c r="A55" s="45" t="s">
        <v>65</v>
      </c>
      <c r="B55" s="43">
        <v>5000</v>
      </c>
      <c r="C55" s="44">
        <v>30000</v>
      </c>
      <c r="D55" s="14" t="s">
        <v>52</v>
      </c>
      <c r="E55" s="12"/>
    </row>
    <row r="56" spans="1:5" ht="40" x14ac:dyDescent="0.4">
      <c r="A56" s="61" t="s">
        <v>69</v>
      </c>
      <c r="B56" s="44">
        <v>6000</v>
      </c>
      <c r="C56" s="44">
        <f>B56*12</f>
        <v>72000</v>
      </c>
      <c r="D56" s="12"/>
      <c r="E56" s="12"/>
    </row>
    <row r="57" spans="1:5" ht="20" x14ac:dyDescent="0.4">
      <c r="A57" s="45" t="s">
        <v>76</v>
      </c>
      <c r="B57" s="44">
        <v>3000</v>
      </c>
      <c r="C57" s="44">
        <v>36000</v>
      </c>
      <c r="D57" s="12"/>
      <c r="E57" s="12"/>
    </row>
    <row r="58" spans="1:5" ht="20" x14ac:dyDescent="0.4">
      <c r="A58" s="61" t="s">
        <v>70</v>
      </c>
      <c r="B58" s="44">
        <v>5000</v>
      </c>
      <c r="C58" s="44">
        <v>60000</v>
      </c>
      <c r="D58" s="12"/>
      <c r="E58" s="12"/>
    </row>
    <row r="59" spans="1:5" ht="20" x14ac:dyDescent="0.4">
      <c r="A59" s="62" t="s">
        <v>53</v>
      </c>
      <c r="B59" s="63">
        <f>SUM(B50:B58)</f>
        <v>74000</v>
      </c>
      <c r="C59" s="64">
        <f>SUM(C50:C58)</f>
        <v>642000</v>
      </c>
      <c r="D59" s="25"/>
      <c r="E59" s="12"/>
    </row>
    <row r="60" spans="1:5" ht="40" x14ac:dyDescent="0.4">
      <c r="A60" s="65" t="s">
        <v>54</v>
      </c>
      <c r="B60" s="66">
        <f>B59*32/100</f>
        <v>23680</v>
      </c>
      <c r="C60" s="67">
        <f>C59*32/100</f>
        <v>205440</v>
      </c>
      <c r="D60" s="25"/>
      <c r="E60" s="12"/>
    </row>
    <row r="61" spans="1:5" ht="20" x14ac:dyDescent="0.4">
      <c r="A61" s="68" t="s">
        <v>55</v>
      </c>
      <c r="B61" s="33">
        <f>SUM(B59:B60)</f>
        <v>97680</v>
      </c>
      <c r="C61" s="64">
        <f>SUM(C59:C60)</f>
        <v>847440</v>
      </c>
      <c r="D61" s="25"/>
      <c r="E61" s="12"/>
    </row>
    <row r="62" spans="1:5" ht="20" x14ac:dyDescent="0.4">
      <c r="A62" s="69" t="s">
        <v>77</v>
      </c>
      <c r="B62" s="48"/>
      <c r="C62" s="48">
        <f>C61+C48</f>
        <v>1734480</v>
      </c>
      <c r="D62" s="25"/>
      <c r="E62" s="12"/>
    </row>
    <row r="63" spans="1:5" ht="20" x14ac:dyDescent="0.4">
      <c r="A63" s="42" t="s">
        <v>56</v>
      </c>
      <c r="B63" s="41"/>
      <c r="C63" s="41">
        <v>80000</v>
      </c>
      <c r="D63" s="12"/>
      <c r="E63" s="12"/>
    </row>
    <row r="64" spans="1:5" ht="20" x14ac:dyDescent="0.4">
      <c r="A64" s="42" t="s">
        <v>57</v>
      </c>
      <c r="B64" s="36"/>
      <c r="C64" s="41">
        <v>150000</v>
      </c>
      <c r="D64" s="12"/>
      <c r="E64" s="12"/>
    </row>
    <row r="65" spans="1:5" ht="20" x14ac:dyDescent="0.4">
      <c r="A65" s="42" t="s">
        <v>58</v>
      </c>
      <c r="B65" s="41"/>
      <c r="C65" s="41">
        <v>40000</v>
      </c>
      <c r="D65" s="12"/>
      <c r="E65" s="12"/>
    </row>
    <row r="66" spans="1:5" ht="20.5" thickBot="1" x14ac:dyDescent="0.45">
      <c r="A66" s="31" t="s">
        <v>59</v>
      </c>
      <c r="B66" s="33"/>
      <c r="C66" s="33">
        <v>30000</v>
      </c>
      <c r="D66" s="12"/>
      <c r="E66" s="12"/>
    </row>
    <row r="67" spans="1:5" ht="20.5" thickBot="1" x14ac:dyDescent="0.45">
      <c r="A67" s="58" t="s">
        <v>60</v>
      </c>
      <c r="B67" s="74"/>
      <c r="C67" s="64">
        <f>C5+C23+C37+C38+C48+C61+C63+C64+C65+C66</f>
        <v>4804880</v>
      </c>
      <c r="D67" s="25"/>
      <c r="E67" s="12"/>
    </row>
    <row r="68" spans="1:5" ht="20.5" thickBot="1" x14ac:dyDescent="0.45">
      <c r="A68" s="46" t="s">
        <v>61</v>
      </c>
      <c r="B68" s="48"/>
      <c r="C68" s="48">
        <v>379410</v>
      </c>
      <c r="D68" s="10"/>
      <c r="E68" s="10"/>
    </row>
    <row r="69" spans="1:5" ht="20" x14ac:dyDescent="0.4">
      <c r="A69" s="70" t="s">
        <v>74</v>
      </c>
      <c r="B69" s="71"/>
      <c r="C69" s="71">
        <f>C67/C68</f>
        <v>12.664083708916476</v>
      </c>
      <c r="D69" s="26">
        <v>12.5</v>
      </c>
      <c r="E69" s="27"/>
    </row>
    <row r="70" spans="1:5" ht="20" x14ac:dyDescent="0.4">
      <c r="A70" s="72" t="s">
        <v>73</v>
      </c>
      <c r="B70" s="73"/>
      <c r="C70" s="73">
        <v>9.58</v>
      </c>
      <c r="D70" s="30">
        <f>C69-C70</f>
        <v>3.0840837089164754</v>
      </c>
      <c r="E70" s="28"/>
    </row>
    <row r="71" spans="1:5" ht="15.5" x14ac:dyDescent="0.35">
      <c r="A71" s="5"/>
      <c r="B71" s="5"/>
      <c r="C71" s="29"/>
      <c r="D71" s="5"/>
      <c r="E71" s="5"/>
    </row>
    <row r="72" spans="1:5" ht="18" x14ac:dyDescent="0.4">
      <c r="A72" s="1"/>
      <c r="B72" s="1"/>
      <c r="C72" s="4"/>
      <c r="D72" s="1">
        <v>13.5</v>
      </c>
      <c r="E72" s="1"/>
    </row>
    <row r="73" spans="1:5" ht="18" x14ac:dyDescent="0.4">
      <c r="A73" s="1"/>
      <c r="B73" s="1"/>
      <c r="C73" s="1"/>
      <c r="D73" s="1"/>
      <c r="E73" s="1"/>
    </row>
    <row r="74" spans="1:5" ht="18" x14ac:dyDescent="0.4">
      <c r="A74" s="2"/>
      <c r="B74" s="1"/>
      <c r="C74" s="3"/>
      <c r="D74" s="1"/>
      <c r="E74" s="1"/>
    </row>
    <row r="75" spans="1:5" ht="18" x14ac:dyDescent="0.4">
      <c r="A75" s="1"/>
      <c r="B75" s="1"/>
      <c r="C75" s="1"/>
      <c r="D75" s="1"/>
      <c r="E75" s="1"/>
    </row>
    <row r="76" spans="1:5" ht="18" x14ac:dyDescent="0.4">
      <c r="A76" s="3"/>
      <c r="B76" s="1"/>
      <c r="C76" s="1"/>
      <c r="D76" s="1"/>
      <c r="E76" s="1"/>
    </row>
    <row r="77" spans="1:5" ht="18" x14ac:dyDescent="0.4">
      <c r="A77" s="1"/>
      <c r="B77" s="1"/>
      <c r="C77" s="1"/>
      <c r="D77" s="1"/>
      <c r="E77" s="1"/>
    </row>
    <row r="78" spans="1:5" ht="18" x14ac:dyDescent="0.4">
      <c r="A78" s="1"/>
      <c r="B78" s="1"/>
      <c r="C78" s="1"/>
      <c r="D78" s="1"/>
      <c r="E78" s="1"/>
    </row>
    <row r="79" spans="1:5" ht="18" x14ac:dyDescent="0.4">
      <c r="A79" s="1"/>
      <c r="B79" s="1"/>
      <c r="C79" s="1"/>
      <c r="D79" s="1"/>
      <c r="E79" s="1"/>
    </row>
    <row r="80" spans="1:5" ht="18" x14ac:dyDescent="0.4">
      <c r="A80" s="1"/>
      <c r="B80" s="1"/>
      <c r="C80" s="1"/>
      <c r="D80" s="1"/>
      <c r="E80" s="1"/>
    </row>
    <row r="81" spans="1:5" ht="18" x14ac:dyDescent="0.4">
      <c r="A81" s="1"/>
      <c r="B81" s="1"/>
      <c r="C81" s="1"/>
      <c r="D81" s="1"/>
      <c r="E81" s="1"/>
    </row>
    <row r="82" spans="1:5" ht="18" x14ac:dyDescent="0.4">
      <c r="A82" s="1"/>
      <c r="B82" s="1"/>
      <c r="C82" s="1"/>
      <c r="D82" s="1"/>
      <c r="E82" s="1"/>
    </row>
    <row r="83" spans="1:5" ht="18" x14ac:dyDescent="0.4">
      <c r="A83" s="1"/>
      <c r="B83" s="1"/>
      <c r="C83" s="1"/>
      <c r="D83" s="1"/>
      <c r="E83" s="1"/>
    </row>
    <row r="84" spans="1:5" ht="18" x14ac:dyDescent="0.4">
      <c r="A84" s="1"/>
      <c r="B84" s="1"/>
      <c r="C84" s="1"/>
      <c r="D84" s="1"/>
      <c r="E84" s="1"/>
    </row>
    <row r="85" spans="1:5" ht="18" x14ac:dyDescent="0.4">
      <c r="A85" s="1"/>
      <c r="B85" s="1"/>
      <c r="C85" s="1"/>
      <c r="D85" s="1"/>
      <c r="E85" s="1"/>
    </row>
    <row r="86" spans="1:5" ht="18" x14ac:dyDescent="0.4">
      <c r="A86" s="1"/>
      <c r="B86" s="1"/>
      <c r="C86" s="1"/>
      <c r="D86" s="1"/>
      <c r="E86" s="1"/>
    </row>
    <row r="87" spans="1:5" ht="18" x14ac:dyDescent="0.4">
      <c r="A87" s="1"/>
      <c r="B87" s="1"/>
      <c r="C87" s="1"/>
      <c r="D87" s="1"/>
      <c r="E87" s="1"/>
    </row>
    <row r="88" spans="1:5" ht="18" x14ac:dyDescent="0.4">
      <c r="A88" s="1"/>
      <c r="B88" s="1"/>
      <c r="C88" s="1"/>
      <c r="D88" s="1"/>
      <c r="E88" s="1"/>
    </row>
    <row r="89" spans="1:5" ht="18" x14ac:dyDescent="0.4">
      <c r="A89" s="1"/>
      <c r="B89" s="1"/>
      <c r="C89" s="1"/>
      <c r="D89" s="1"/>
      <c r="E89" s="1"/>
    </row>
    <row r="90" spans="1:5" ht="18" x14ac:dyDescent="0.4">
      <c r="A90" s="1"/>
      <c r="B90" s="1"/>
      <c r="C90" s="1"/>
      <c r="D90" s="1"/>
      <c r="E90" s="1"/>
    </row>
    <row r="91" spans="1:5" ht="18" x14ac:dyDescent="0.4">
      <c r="A91" s="1"/>
      <c r="B91" s="1"/>
      <c r="C91" s="1"/>
      <c r="D91" s="1"/>
      <c r="E91" s="1"/>
    </row>
    <row r="92" spans="1:5" ht="18" x14ac:dyDescent="0.4">
      <c r="A92" s="1"/>
      <c r="B92" s="1"/>
      <c r="C92" s="1"/>
      <c r="D92" s="1"/>
      <c r="E92" s="1"/>
    </row>
    <row r="93" spans="1:5" ht="18" x14ac:dyDescent="0.4">
      <c r="A93" s="1"/>
      <c r="B93" s="1"/>
      <c r="C93" s="1"/>
      <c r="D93" s="1"/>
      <c r="E93" s="1"/>
    </row>
    <row r="94" spans="1:5" ht="18" x14ac:dyDescent="0.4">
      <c r="A94" s="1"/>
      <c r="B94" s="1"/>
      <c r="C94" s="1"/>
      <c r="D94" s="1"/>
      <c r="E94" s="1"/>
    </row>
    <row r="95" spans="1:5" ht="18" x14ac:dyDescent="0.4">
      <c r="A95" s="1"/>
      <c r="B95" s="1"/>
      <c r="C95" s="1"/>
      <c r="D95" s="1"/>
      <c r="E95" s="1"/>
    </row>
    <row r="96" spans="1:5" ht="18" x14ac:dyDescent="0.4">
      <c r="A96" s="1"/>
      <c r="B96" s="1"/>
      <c r="C96" s="1"/>
      <c r="D96" s="1"/>
      <c r="E96" s="1"/>
    </row>
    <row r="97" spans="1:5" ht="18" x14ac:dyDescent="0.4">
      <c r="A97" s="1"/>
      <c r="B97" s="1"/>
      <c r="C97" s="1"/>
      <c r="D97" s="1"/>
      <c r="E97" s="1"/>
    </row>
    <row r="98" spans="1:5" ht="18" x14ac:dyDescent="0.4">
      <c r="A98" s="1"/>
      <c r="B98" s="1"/>
      <c r="C98" s="1"/>
      <c r="D98" s="1"/>
      <c r="E98" s="1"/>
    </row>
    <row r="99" spans="1:5" ht="18" x14ac:dyDescent="0.4">
      <c r="A99" s="1"/>
      <c r="B99" s="1"/>
      <c r="C99" s="1"/>
      <c r="D99" s="1"/>
      <c r="E99" s="1"/>
    </row>
    <row r="100" spans="1:5" ht="18" x14ac:dyDescent="0.4">
      <c r="A100" s="1"/>
      <c r="B100" s="1"/>
      <c r="C100" s="1"/>
      <c r="D100" s="1"/>
      <c r="E100" s="1"/>
    </row>
    <row r="101" spans="1:5" ht="18" x14ac:dyDescent="0.4">
      <c r="A101" s="1"/>
      <c r="B101" s="1"/>
      <c r="C101" s="1"/>
      <c r="D101" s="1"/>
      <c r="E101" s="1"/>
    </row>
    <row r="102" spans="1:5" ht="18" x14ac:dyDescent="0.4">
      <c r="A102" s="1"/>
      <c r="B102" s="1"/>
      <c r="C102" s="1"/>
      <c r="D102" s="1"/>
      <c r="E102" s="1"/>
    </row>
    <row r="103" spans="1:5" ht="18" x14ac:dyDescent="0.4">
      <c r="A103" s="1"/>
      <c r="B103" s="1"/>
      <c r="C103" s="1"/>
      <c r="D103" s="1"/>
      <c r="E103" s="1"/>
    </row>
    <row r="104" spans="1:5" ht="18" x14ac:dyDescent="0.4">
      <c r="A104" s="1"/>
      <c r="B104" s="1"/>
      <c r="C104" s="1"/>
      <c r="D104" s="1"/>
      <c r="E104" s="1"/>
    </row>
    <row r="105" spans="1:5" ht="18" x14ac:dyDescent="0.4">
      <c r="A105" s="1"/>
      <c r="B105" s="1"/>
      <c r="C105" s="1"/>
      <c r="D105" s="1"/>
      <c r="E105" s="1"/>
    </row>
    <row r="106" spans="1:5" ht="18" x14ac:dyDescent="0.4">
      <c r="A106" s="1"/>
      <c r="B106" s="1"/>
      <c r="C106" s="1"/>
      <c r="D106" s="1"/>
      <c r="E106" s="1"/>
    </row>
    <row r="107" spans="1:5" ht="18" x14ac:dyDescent="0.4">
      <c r="A107" s="1"/>
      <c r="B107" s="1"/>
      <c r="C107" s="1"/>
      <c r="D107" s="1"/>
      <c r="E107" s="1"/>
    </row>
    <row r="108" spans="1:5" ht="18" x14ac:dyDescent="0.4">
      <c r="A108" s="1"/>
      <c r="B108" s="1"/>
      <c r="C108" s="1"/>
      <c r="D108" s="1"/>
      <c r="E108" s="1"/>
    </row>
    <row r="109" spans="1:5" ht="18" x14ac:dyDescent="0.4">
      <c r="A109" s="1"/>
      <c r="B109" s="1"/>
      <c r="C109" s="1"/>
      <c r="D109" s="1"/>
      <c r="E109" s="1"/>
    </row>
    <row r="110" spans="1:5" ht="18" x14ac:dyDescent="0.4">
      <c r="A110" s="1"/>
      <c r="B110" s="1"/>
      <c r="C110" s="1"/>
      <c r="D110" s="1"/>
      <c r="E110" s="1"/>
    </row>
    <row r="111" spans="1:5" ht="18" x14ac:dyDescent="0.4">
      <c r="A111" s="1"/>
      <c r="B111" s="1"/>
      <c r="C111" s="1"/>
      <c r="D111" s="1"/>
      <c r="E111" s="1"/>
    </row>
    <row r="112" spans="1:5" ht="18" x14ac:dyDescent="0.4">
      <c r="A112" s="1"/>
      <c r="B112" s="1"/>
      <c r="C112" s="1"/>
      <c r="D112" s="1"/>
      <c r="E112" s="1"/>
    </row>
    <row r="113" spans="1:5" ht="18" x14ac:dyDescent="0.4">
      <c r="A113" s="1"/>
      <c r="B113" s="1"/>
      <c r="C113" s="1"/>
      <c r="D113" s="1"/>
      <c r="E113" s="1"/>
    </row>
    <row r="114" spans="1:5" ht="18" x14ac:dyDescent="0.4">
      <c r="A114" s="1"/>
      <c r="B114" s="1"/>
      <c r="C114" s="1"/>
      <c r="D114" s="1"/>
      <c r="E114" s="1"/>
    </row>
    <row r="115" spans="1:5" ht="18" x14ac:dyDescent="0.4">
      <c r="A115" s="1"/>
      <c r="B115" s="1"/>
      <c r="C115" s="1"/>
      <c r="D115" s="1"/>
      <c r="E115" s="1"/>
    </row>
    <row r="116" spans="1:5" ht="18" x14ac:dyDescent="0.4">
      <c r="A116" s="1"/>
      <c r="B116" s="1"/>
      <c r="C116" s="1"/>
      <c r="D116" s="1"/>
      <c r="E116" s="1"/>
    </row>
    <row r="117" spans="1:5" ht="18" x14ac:dyDescent="0.4">
      <c r="A117" s="1"/>
      <c r="B117" s="1"/>
      <c r="C117" s="1"/>
      <c r="D117" s="1"/>
      <c r="E117" s="1"/>
    </row>
    <row r="118" spans="1:5" ht="18" x14ac:dyDescent="0.4">
      <c r="A118" s="1"/>
      <c r="B118" s="1"/>
      <c r="C118" s="1"/>
      <c r="D118" s="1"/>
      <c r="E118" s="1"/>
    </row>
    <row r="119" spans="1:5" ht="18" x14ac:dyDescent="0.4">
      <c r="A119" s="1"/>
      <c r="B119" s="1"/>
      <c r="C119" s="1"/>
      <c r="D119" s="1"/>
      <c r="E119" s="1"/>
    </row>
    <row r="120" spans="1:5" ht="18" x14ac:dyDescent="0.4">
      <c r="A120" s="1"/>
      <c r="B120" s="1"/>
      <c r="C120" s="1"/>
      <c r="D120" s="1"/>
      <c r="E120" s="1"/>
    </row>
    <row r="121" spans="1:5" ht="18" x14ac:dyDescent="0.4">
      <c r="A121" s="1"/>
      <c r="B121" s="1"/>
      <c r="C121" s="1"/>
      <c r="D121" s="1"/>
      <c r="E121" s="1"/>
    </row>
    <row r="122" spans="1:5" ht="18" x14ac:dyDescent="0.4">
      <c r="A122" s="1"/>
      <c r="B122" s="1"/>
      <c r="C122" s="1"/>
      <c r="D122" s="1"/>
      <c r="E122" s="1"/>
    </row>
    <row r="123" spans="1:5" ht="18" x14ac:dyDescent="0.4">
      <c r="A123" s="1"/>
      <c r="B123" s="1"/>
      <c r="C123" s="1"/>
      <c r="D123" s="1"/>
      <c r="E123" s="1"/>
    </row>
    <row r="124" spans="1:5" ht="18" x14ac:dyDescent="0.4">
      <c r="A124" s="1"/>
      <c r="B124" s="1"/>
      <c r="C124" s="1"/>
      <c r="D124" s="1"/>
      <c r="E124" s="1"/>
    </row>
    <row r="125" spans="1:5" ht="18" x14ac:dyDescent="0.4">
      <c r="A125" s="1"/>
      <c r="B125" s="1"/>
      <c r="C125" s="1"/>
      <c r="D125" s="1"/>
      <c r="E125" s="1"/>
    </row>
    <row r="126" spans="1:5" ht="18" x14ac:dyDescent="0.4">
      <c r="A126" s="1"/>
      <c r="B126" s="1"/>
      <c r="C126" s="1"/>
      <c r="D126" s="1"/>
      <c r="E126" s="1"/>
    </row>
    <row r="127" spans="1:5" ht="18" x14ac:dyDescent="0.4">
      <c r="A127" s="1"/>
      <c r="B127" s="1"/>
      <c r="C127" s="1"/>
      <c r="D127" s="1"/>
      <c r="E127" s="1"/>
    </row>
    <row r="128" spans="1:5" ht="18" x14ac:dyDescent="0.4">
      <c r="A128" s="1"/>
      <c r="B128" s="1"/>
      <c r="C128" s="1"/>
      <c r="D128" s="1"/>
      <c r="E128" s="1"/>
    </row>
    <row r="129" spans="1:5" ht="18" x14ac:dyDescent="0.4">
      <c r="A129" s="1"/>
      <c r="B129" s="1"/>
      <c r="C129" s="1"/>
      <c r="D129" s="1"/>
      <c r="E129" s="1"/>
    </row>
    <row r="130" spans="1:5" ht="18" x14ac:dyDescent="0.4">
      <c r="A130" s="1"/>
      <c r="B130" s="1"/>
      <c r="C130" s="1"/>
      <c r="D130" s="1"/>
      <c r="E130" s="1"/>
    </row>
    <row r="131" spans="1:5" ht="18" x14ac:dyDescent="0.4">
      <c r="A131" s="1"/>
      <c r="B131" s="1"/>
      <c r="C131" s="1"/>
      <c r="D131" s="1"/>
      <c r="E131" s="1"/>
    </row>
    <row r="132" spans="1:5" ht="18" x14ac:dyDescent="0.4">
      <c r="A132" s="1"/>
      <c r="B132" s="1"/>
      <c r="C132" s="1"/>
      <c r="D132" s="1"/>
      <c r="E132" s="1"/>
    </row>
    <row r="133" spans="1:5" ht="18" x14ac:dyDescent="0.4">
      <c r="A133" s="1"/>
      <c r="B133" s="1"/>
      <c r="C133" s="1"/>
      <c r="D133" s="1"/>
      <c r="E133" s="1"/>
    </row>
    <row r="134" spans="1:5" ht="18" x14ac:dyDescent="0.4">
      <c r="A134" s="1"/>
      <c r="B134" s="1"/>
      <c r="C134" s="1"/>
      <c r="D134" s="1"/>
      <c r="E134" s="1"/>
    </row>
    <row r="135" spans="1:5" ht="18" x14ac:dyDescent="0.4">
      <c r="A135" s="1"/>
      <c r="B135" s="1"/>
      <c r="C135" s="1"/>
      <c r="D135" s="1"/>
      <c r="E135" s="1"/>
    </row>
    <row r="136" spans="1:5" ht="18" x14ac:dyDescent="0.4">
      <c r="A136" s="1"/>
      <c r="B136" s="1"/>
      <c r="C136" s="1"/>
      <c r="D136" s="1"/>
      <c r="E136" s="1"/>
    </row>
    <row r="137" spans="1:5" ht="18" x14ac:dyDescent="0.4">
      <c r="A137" s="1"/>
      <c r="B137" s="1"/>
      <c r="C137" s="1"/>
      <c r="D137" s="1"/>
      <c r="E137" s="1"/>
    </row>
    <row r="138" spans="1:5" ht="18" x14ac:dyDescent="0.4">
      <c r="A138" s="1"/>
      <c r="B138" s="1"/>
      <c r="C138" s="1"/>
      <c r="D138" s="1"/>
      <c r="E138" s="1"/>
    </row>
    <row r="139" spans="1:5" ht="18" x14ac:dyDescent="0.4">
      <c r="A139" s="1"/>
      <c r="B139" s="1"/>
      <c r="C139" s="1"/>
      <c r="D139" s="1"/>
      <c r="E139" s="1"/>
    </row>
    <row r="140" spans="1:5" ht="18" x14ac:dyDescent="0.4">
      <c r="A140" s="1"/>
      <c r="B140" s="1"/>
      <c r="C140" s="1"/>
      <c r="D140" s="1"/>
      <c r="E140" s="1"/>
    </row>
    <row r="141" spans="1:5" ht="18" x14ac:dyDescent="0.4">
      <c r="A141" s="1"/>
      <c r="B141" s="1"/>
      <c r="C141" s="1"/>
      <c r="D141" s="1"/>
      <c r="E141" s="1"/>
    </row>
    <row r="142" spans="1:5" ht="18" x14ac:dyDescent="0.4">
      <c r="A142" s="1"/>
      <c r="B142" s="1"/>
      <c r="C142" s="1"/>
      <c r="D142" s="1"/>
      <c r="E142" s="1"/>
    </row>
    <row r="143" spans="1:5" ht="18" x14ac:dyDescent="0.4">
      <c r="A143" s="1"/>
      <c r="B143" s="1"/>
      <c r="C143" s="1"/>
      <c r="D143" s="1"/>
      <c r="E143" s="1"/>
    </row>
    <row r="144" spans="1:5" ht="18" x14ac:dyDescent="0.4">
      <c r="A144" s="1"/>
      <c r="B144" s="1"/>
      <c r="C144" s="1"/>
      <c r="D144" s="1"/>
      <c r="E144" s="1"/>
    </row>
    <row r="145" spans="1:5" ht="18" x14ac:dyDescent="0.4">
      <c r="A145" s="1"/>
      <c r="B145" s="1"/>
      <c r="C145" s="1"/>
      <c r="D145" s="1"/>
      <c r="E145" s="1"/>
    </row>
    <row r="146" spans="1:5" ht="18" x14ac:dyDescent="0.4">
      <c r="A146" s="1"/>
      <c r="B146" s="1"/>
      <c r="C146" s="1"/>
      <c r="D146" s="1"/>
      <c r="E146" s="1"/>
    </row>
    <row r="147" spans="1:5" ht="18" x14ac:dyDescent="0.4">
      <c r="A147" s="1"/>
      <c r="B147" s="1"/>
      <c r="C147" s="1"/>
      <c r="D147" s="1"/>
      <c r="E147" s="1"/>
    </row>
    <row r="148" spans="1:5" ht="18" x14ac:dyDescent="0.4">
      <c r="A148" s="1"/>
      <c r="B148" s="1"/>
      <c r="C148" s="1"/>
      <c r="D148" s="1"/>
      <c r="E148" s="1"/>
    </row>
    <row r="149" spans="1:5" ht="18" x14ac:dyDescent="0.4">
      <c r="A149" s="1"/>
      <c r="B149" s="1"/>
      <c r="C149" s="1"/>
      <c r="D149" s="1"/>
      <c r="E149" s="1"/>
    </row>
    <row r="150" spans="1:5" ht="18" x14ac:dyDescent="0.4">
      <c r="A150" s="1"/>
      <c r="B150" s="1"/>
      <c r="C150" s="1"/>
      <c r="D150" s="1"/>
      <c r="E150" s="1"/>
    </row>
    <row r="151" spans="1:5" ht="18" x14ac:dyDescent="0.4">
      <c r="A151" s="1"/>
      <c r="B151" s="1"/>
      <c r="C151" s="1"/>
      <c r="D151" s="1"/>
      <c r="E151" s="1"/>
    </row>
    <row r="152" spans="1:5" ht="18" x14ac:dyDescent="0.4">
      <c r="A152" s="1"/>
      <c r="B152" s="1"/>
      <c r="C152" s="1"/>
      <c r="D152" s="1"/>
      <c r="E152" s="1"/>
    </row>
    <row r="153" spans="1:5" ht="18" x14ac:dyDescent="0.4">
      <c r="A153" s="1"/>
      <c r="B153" s="1"/>
      <c r="C153" s="1"/>
      <c r="D153" s="1"/>
      <c r="E153" s="1"/>
    </row>
    <row r="154" spans="1:5" ht="18" x14ac:dyDescent="0.4">
      <c r="A154" s="1"/>
      <c r="B154" s="1"/>
      <c r="C154" s="1"/>
      <c r="D154" s="1"/>
      <c r="E154" s="1"/>
    </row>
    <row r="155" spans="1:5" ht="18" x14ac:dyDescent="0.4">
      <c r="A155" s="1"/>
      <c r="B155" s="1"/>
      <c r="C155" s="1"/>
      <c r="D155" s="1"/>
      <c r="E155" s="1"/>
    </row>
    <row r="156" spans="1:5" ht="18" x14ac:dyDescent="0.4">
      <c r="A156" s="1"/>
      <c r="B156" s="1"/>
      <c r="C156" s="1"/>
      <c r="D156" s="1"/>
      <c r="E156" s="1"/>
    </row>
    <row r="157" spans="1:5" ht="18" x14ac:dyDescent="0.4">
      <c r="A157" s="1"/>
      <c r="B157" s="1"/>
      <c r="C157" s="1"/>
      <c r="D157" s="1"/>
      <c r="E157" s="1"/>
    </row>
    <row r="158" spans="1:5" ht="18" x14ac:dyDescent="0.4">
      <c r="A158" s="1"/>
      <c r="B158" s="1"/>
      <c r="C158" s="1"/>
      <c r="D158" s="1"/>
      <c r="E158" s="1"/>
    </row>
    <row r="159" spans="1:5" ht="18" x14ac:dyDescent="0.4">
      <c r="A159" s="1"/>
      <c r="B159" s="1"/>
      <c r="C159" s="1"/>
      <c r="D159" s="1"/>
      <c r="E159" s="1"/>
    </row>
    <row r="160" spans="1:5" ht="18" x14ac:dyDescent="0.4">
      <c r="A160" s="1"/>
      <c r="B160" s="1"/>
      <c r="C160" s="1"/>
      <c r="D160" s="1"/>
      <c r="E160" s="1"/>
    </row>
    <row r="161" spans="1:5" ht="18" x14ac:dyDescent="0.4">
      <c r="A161" s="1"/>
      <c r="B161" s="1"/>
      <c r="C161" s="1"/>
      <c r="D161" s="1"/>
      <c r="E161" s="1"/>
    </row>
    <row r="162" spans="1:5" ht="18" x14ac:dyDescent="0.4">
      <c r="A162" s="1"/>
      <c r="B162" s="1"/>
      <c r="C162" s="1"/>
      <c r="D162" s="1"/>
      <c r="E162" s="1"/>
    </row>
    <row r="163" spans="1:5" ht="18" x14ac:dyDescent="0.4">
      <c r="A163" s="1"/>
      <c r="B163" s="1"/>
      <c r="C163" s="1"/>
      <c r="D163" s="1"/>
      <c r="E163" s="1"/>
    </row>
    <row r="164" spans="1:5" ht="18" x14ac:dyDescent="0.4">
      <c r="A164" s="1"/>
      <c r="B164" s="1"/>
      <c r="C164" s="1"/>
      <c r="D164" s="1"/>
      <c r="E164" s="1"/>
    </row>
    <row r="165" spans="1:5" ht="18" x14ac:dyDescent="0.4">
      <c r="A165" s="1"/>
      <c r="B165" s="1"/>
      <c r="C165" s="1"/>
      <c r="D165" s="1"/>
      <c r="E165" s="1"/>
    </row>
    <row r="166" spans="1:5" ht="18" x14ac:dyDescent="0.4">
      <c r="A166" s="1"/>
      <c r="B166" s="1"/>
      <c r="C166" s="1"/>
      <c r="D166" s="1"/>
      <c r="E166" s="1"/>
    </row>
    <row r="167" spans="1:5" ht="18" x14ac:dyDescent="0.4">
      <c r="A167" s="1"/>
      <c r="B167" s="1"/>
      <c r="C167" s="1"/>
      <c r="D167" s="1"/>
      <c r="E167" s="1"/>
    </row>
    <row r="168" spans="1:5" ht="18" x14ac:dyDescent="0.4">
      <c r="A168" s="1"/>
      <c r="B168" s="1"/>
      <c r="C168" s="1"/>
      <c r="D168" s="1"/>
      <c r="E168" s="1"/>
    </row>
    <row r="169" spans="1:5" ht="18" x14ac:dyDescent="0.4">
      <c r="A169" s="1"/>
      <c r="B169" s="1"/>
      <c r="C169" s="1"/>
      <c r="D169" s="1"/>
      <c r="E169" s="1"/>
    </row>
    <row r="170" spans="1:5" ht="18" x14ac:dyDescent="0.4">
      <c r="A170" s="1"/>
      <c r="B170" s="1"/>
      <c r="C170" s="1"/>
      <c r="D170" s="1"/>
      <c r="E170" s="1"/>
    </row>
    <row r="171" spans="1:5" ht="18" x14ac:dyDescent="0.4">
      <c r="A171" s="1"/>
      <c r="B171" s="1"/>
      <c r="C171" s="1"/>
      <c r="D171" s="1"/>
      <c r="E171" s="1"/>
    </row>
    <row r="172" spans="1:5" ht="18" x14ac:dyDescent="0.4">
      <c r="A172" s="1"/>
      <c r="B172" s="1"/>
      <c r="C172" s="1"/>
      <c r="D172" s="1"/>
      <c r="E172" s="1"/>
    </row>
    <row r="173" spans="1:5" ht="18" x14ac:dyDescent="0.4">
      <c r="A173" s="1"/>
      <c r="B173" s="1"/>
      <c r="C173" s="1"/>
      <c r="D173" s="1"/>
      <c r="E173" s="1"/>
    </row>
    <row r="174" spans="1:5" ht="18" x14ac:dyDescent="0.4">
      <c r="A174" s="1"/>
      <c r="B174" s="1"/>
      <c r="C174" s="1"/>
      <c r="D174" s="1"/>
      <c r="E174" s="1"/>
    </row>
    <row r="175" spans="1:5" ht="18" x14ac:dyDescent="0.4">
      <c r="A175" s="1"/>
      <c r="B175" s="1"/>
      <c r="C175" s="1"/>
      <c r="D175" s="1"/>
      <c r="E175" s="1"/>
    </row>
    <row r="176" spans="1:5" ht="18" x14ac:dyDescent="0.4">
      <c r="A176" s="1"/>
      <c r="B176" s="1"/>
      <c r="C176" s="1"/>
      <c r="D176" s="1"/>
      <c r="E176" s="1"/>
    </row>
    <row r="177" spans="1:5" ht="18" x14ac:dyDescent="0.4">
      <c r="A177" s="1"/>
      <c r="B177" s="1"/>
      <c r="C177" s="1"/>
      <c r="D177" s="1"/>
      <c r="E177" s="1"/>
    </row>
    <row r="178" spans="1:5" ht="18" x14ac:dyDescent="0.4">
      <c r="A178" s="1"/>
      <c r="B178" s="1"/>
      <c r="C178" s="1"/>
      <c r="D178" s="1"/>
      <c r="E178" s="1"/>
    </row>
    <row r="179" spans="1:5" ht="18" x14ac:dyDescent="0.4">
      <c r="A179" s="1"/>
      <c r="B179" s="1"/>
      <c r="C179" s="1"/>
      <c r="D179" s="1"/>
      <c r="E179" s="1"/>
    </row>
    <row r="180" spans="1:5" ht="18" x14ac:dyDescent="0.4">
      <c r="A180" s="1"/>
      <c r="B180" s="1"/>
      <c r="C180" s="1"/>
      <c r="D180" s="1"/>
      <c r="E180" s="1"/>
    </row>
    <row r="181" spans="1:5" ht="18" x14ac:dyDescent="0.4">
      <c r="A181" s="1"/>
      <c r="B181" s="1"/>
      <c r="C181" s="1"/>
      <c r="D181" s="1"/>
      <c r="E181" s="1"/>
    </row>
    <row r="182" spans="1:5" ht="18" x14ac:dyDescent="0.4">
      <c r="A182" s="1"/>
      <c r="B182" s="1"/>
      <c r="C182" s="1"/>
      <c r="D182" s="1"/>
      <c r="E182" s="1"/>
    </row>
    <row r="183" spans="1:5" ht="18" x14ac:dyDescent="0.4">
      <c r="A183" s="1"/>
      <c r="B183" s="1"/>
      <c r="C183" s="1"/>
      <c r="D183" s="1"/>
      <c r="E183" s="1"/>
    </row>
    <row r="184" spans="1:5" ht="18" x14ac:dyDescent="0.4">
      <c r="A184" s="1"/>
      <c r="B184" s="1"/>
      <c r="C184" s="1"/>
      <c r="D184" s="1"/>
      <c r="E184" s="1"/>
    </row>
    <row r="185" spans="1:5" ht="18" x14ac:dyDescent="0.4">
      <c r="A185" s="1"/>
      <c r="B185" s="1"/>
      <c r="C185" s="1"/>
      <c r="D185" s="1"/>
      <c r="E185" s="1"/>
    </row>
    <row r="186" spans="1:5" ht="18" x14ac:dyDescent="0.4">
      <c r="A186" s="1"/>
      <c r="B186" s="1"/>
      <c r="C186" s="1"/>
      <c r="D186" s="1"/>
      <c r="E186" s="1"/>
    </row>
    <row r="187" spans="1:5" ht="18" x14ac:dyDescent="0.4">
      <c r="A187" s="1"/>
      <c r="B187" s="1"/>
      <c r="C187" s="1"/>
      <c r="D187" s="1"/>
      <c r="E187" s="1"/>
    </row>
    <row r="188" spans="1:5" ht="18" x14ac:dyDescent="0.4">
      <c r="A188" s="1"/>
      <c r="B188" s="1"/>
      <c r="C188" s="1"/>
      <c r="D188" s="1"/>
      <c r="E188" s="1"/>
    </row>
    <row r="189" spans="1:5" ht="18" x14ac:dyDescent="0.4">
      <c r="A189" s="1"/>
      <c r="B189" s="1"/>
      <c r="C189" s="1"/>
      <c r="D189" s="1"/>
      <c r="E189" s="1"/>
    </row>
    <row r="190" spans="1:5" ht="18" x14ac:dyDescent="0.4">
      <c r="A190" s="1"/>
      <c r="B190" s="1"/>
      <c r="C190" s="1"/>
      <c r="D190" s="1"/>
      <c r="E190" s="1"/>
    </row>
    <row r="191" spans="1:5" ht="18" x14ac:dyDescent="0.4">
      <c r="A191" s="1"/>
      <c r="B191" s="1"/>
      <c r="C191" s="1"/>
      <c r="D191" s="1"/>
      <c r="E191" s="1"/>
    </row>
    <row r="192" spans="1:5" ht="18" x14ac:dyDescent="0.4">
      <c r="A192" s="1"/>
      <c r="B192" s="1"/>
      <c r="C192" s="1"/>
      <c r="D192" s="1"/>
      <c r="E192" s="1"/>
    </row>
    <row r="193" spans="1:5" ht="18" x14ac:dyDescent="0.4">
      <c r="A193" s="1"/>
      <c r="B193" s="1"/>
      <c r="C193" s="1"/>
      <c r="D193" s="1"/>
      <c r="E193" s="1"/>
    </row>
    <row r="194" spans="1:5" ht="18" x14ac:dyDescent="0.4">
      <c r="A194" s="1"/>
      <c r="B194" s="1"/>
      <c r="C194" s="1"/>
      <c r="D194" s="1"/>
      <c r="E194" s="1"/>
    </row>
    <row r="195" spans="1:5" ht="18" x14ac:dyDescent="0.4">
      <c r="A195" s="1"/>
      <c r="B195" s="1"/>
      <c r="C195" s="1"/>
      <c r="D195" s="1"/>
      <c r="E195" s="1"/>
    </row>
    <row r="196" spans="1:5" ht="18" x14ac:dyDescent="0.4">
      <c r="A196" s="1"/>
      <c r="B196" s="1"/>
      <c r="C196" s="1"/>
      <c r="D196" s="1"/>
      <c r="E196" s="1"/>
    </row>
    <row r="197" spans="1:5" ht="18" x14ac:dyDescent="0.4">
      <c r="A197" s="1"/>
      <c r="B197" s="1"/>
      <c r="C197" s="1"/>
      <c r="D197" s="1"/>
      <c r="E197" s="1"/>
    </row>
    <row r="198" spans="1:5" ht="18" x14ac:dyDescent="0.4">
      <c r="A198" s="1"/>
      <c r="B198" s="1"/>
      <c r="C198" s="1"/>
      <c r="D198" s="1"/>
      <c r="E198" s="1"/>
    </row>
    <row r="199" spans="1:5" ht="18" x14ac:dyDescent="0.4">
      <c r="A199" s="1"/>
      <c r="B199" s="1"/>
      <c r="C199" s="1"/>
      <c r="D199" s="1"/>
      <c r="E199" s="1"/>
    </row>
    <row r="200" spans="1:5" ht="18" x14ac:dyDescent="0.4">
      <c r="A200" s="1"/>
      <c r="B200" s="1"/>
      <c r="C200" s="1"/>
      <c r="D200" s="1"/>
      <c r="E200" s="1"/>
    </row>
    <row r="201" spans="1:5" ht="18" x14ac:dyDescent="0.4">
      <c r="A201" s="1"/>
      <c r="B201" s="1"/>
      <c r="C201" s="1"/>
      <c r="D201" s="1"/>
      <c r="E201" s="1"/>
    </row>
    <row r="202" spans="1:5" ht="18" x14ac:dyDescent="0.4">
      <c r="A202" s="1"/>
      <c r="B202" s="1"/>
      <c r="C202" s="1"/>
      <c r="D202" s="1"/>
      <c r="E202" s="1"/>
    </row>
    <row r="203" spans="1:5" ht="18" x14ac:dyDescent="0.4">
      <c r="A203" s="1"/>
      <c r="B203" s="1"/>
      <c r="C203" s="1"/>
      <c r="D203" s="1"/>
      <c r="E203" s="1"/>
    </row>
    <row r="204" spans="1:5" ht="18" x14ac:dyDescent="0.4">
      <c r="A204" s="1"/>
      <c r="B204" s="1"/>
      <c r="C204" s="1"/>
      <c r="D204" s="1"/>
      <c r="E204" s="1"/>
    </row>
    <row r="205" spans="1:5" ht="18" x14ac:dyDescent="0.4">
      <c r="A205" s="1"/>
      <c r="B205" s="1"/>
      <c r="C205" s="1"/>
      <c r="D205" s="1"/>
      <c r="E205" s="1"/>
    </row>
    <row r="206" spans="1:5" ht="18" x14ac:dyDescent="0.4">
      <c r="A206" s="1"/>
      <c r="B206" s="1"/>
      <c r="C206" s="1"/>
      <c r="D206" s="1"/>
      <c r="E206" s="1"/>
    </row>
    <row r="207" spans="1:5" ht="18" x14ac:dyDescent="0.4">
      <c r="A207" s="1"/>
      <c r="B207" s="1"/>
      <c r="C207" s="1"/>
      <c r="D207" s="1"/>
      <c r="E207" s="1"/>
    </row>
    <row r="208" spans="1:5" ht="18" x14ac:dyDescent="0.4">
      <c r="A208" s="1"/>
      <c r="B208" s="1"/>
      <c r="C208" s="1"/>
      <c r="D208" s="1"/>
      <c r="E208" s="1"/>
    </row>
    <row r="209" spans="1:5" ht="18" x14ac:dyDescent="0.4">
      <c r="A209" s="1"/>
      <c r="B209" s="1"/>
      <c r="C209" s="1"/>
      <c r="D209" s="1"/>
      <c r="E209" s="1"/>
    </row>
    <row r="210" spans="1:5" ht="18" x14ac:dyDescent="0.4">
      <c r="A210" s="1"/>
      <c r="B210" s="1"/>
      <c r="C210" s="1"/>
      <c r="D210" s="1"/>
      <c r="E210" s="1"/>
    </row>
    <row r="211" spans="1:5" ht="18" x14ac:dyDescent="0.4">
      <c r="A211" s="1"/>
      <c r="B211" s="1"/>
      <c r="C211" s="1"/>
      <c r="D211" s="1"/>
      <c r="E211" s="1"/>
    </row>
    <row r="212" spans="1:5" ht="18" x14ac:dyDescent="0.4">
      <c r="A212" s="1"/>
      <c r="B212" s="1"/>
      <c r="C212" s="1"/>
      <c r="D212" s="1"/>
      <c r="E212" s="1"/>
    </row>
    <row r="213" spans="1:5" ht="18" x14ac:dyDescent="0.4">
      <c r="A213" s="1"/>
      <c r="B213" s="1"/>
      <c r="C213" s="1"/>
      <c r="D213" s="1"/>
      <c r="E213" s="1"/>
    </row>
    <row r="214" spans="1:5" ht="18" x14ac:dyDescent="0.4">
      <c r="A214" s="1"/>
      <c r="B214" s="1"/>
      <c r="C214" s="1"/>
      <c r="D214" s="1"/>
      <c r="E214" s="1"/>
    </row>
    <row r="215" spans="1:5" ht="18" x14ac:dyDescent="0.4">
      <c r="A215" s="1"/>
      <c r="B215" s="1"/>
      <c r="C215" s="1"/>
      <c r="D215" s="1"/>
      <c r="E215" s="1"/>
    </row>
    <row r="216" spans="1:5" ht="18" x14ac:dyDescent="0.4">
      <c r="A216" s="1"/>
      <c r="B216" s="1"/>
      <c r="C216" s="1"/>
      <c r="D216" s="1"/>
      <c r="E216" s="1"/>
    </row>
    <row r="217" spans="1:5" ht="18" x14ac:dyDescent="0.4">
      <c r="A217" s="1"/>
      <c r="B217" s="1"/>
      <c r="C217" s="1"/>
      <c r="D217" s="1"/>
      <c r="E217" s="1"/>
    </row>
    <row r="218" spans="1:5" ht="18" x14ac:dyDescent="0.4">
      <c r="A218" s="1"/>
      <c r="B218" s="1"/>
      <c r="C218" s="1"/>
      <c r="D218" s="1"/>
      <c r="E218" s="1"/>
    </row>
    <row r="219" spans="1:5" ht="18" x14ac:dyDescent="0.4">
      <c r="A219" s="1"/>
      <c r="B219" s="1"/>
      <c r="C219" s="1"/>
      <c r="D219" s="1"/>
      <c r="E219" s="1"/>
    </row>
    <row r="220" spans="1:5" ht="18" x14ac:dyDescent="0.4">
      <c r="A220" s="1"/>
      <c r="B220" s="1"/>
      <c r="C220" s="1"/>
      <c r="D220" s="1"/>
      <c r="E220" s="1"/>
    </row>
    <row r="221" spans="1:5" ht="18" x14ac:dyDescent="0.4">
      <c r="A221" s="1"/>
      <c r="B221" s="1"/>
      <c r="C221" s="1"/>
      <c r="D221" s="1"/>
      <c r="E221" s="1"/>
    </row>
    <row r="222" spans="1:5" ht="18" x14ac:dyDescent="0.4">
      <c r="A222" s="1"/>
      <c r="B222" s="1"/>
      <c r="C222" s="1"/>
      <c r="D222" s="1"/>
      <c r="E222" s="1"/>
    </row>
    <row r="223" spans="1:5" ht="18" x14ac:dyDescent="0.4">
      <c r="A223" s="1"/>
      <c r="B223" s="1"/>
      <c r="C223" s="1"/>
      <c r="D223" s="1"/>
      <c r="E223" s="1"/>
    </row>
    <row r="224" spans="1:5" ht="18" x14ac:dyDescent="0.4">
      <c r="A224" s="1"/>
      <c r="B224" s="1"/>
      <c r="C224" s="1"/>
      <c r="D224" s="1"/>
      <c r="E224" s="1"/>
    </row>
    <row r="225" spans="1:5" ht="18" x14ac:dyDescent="0.4">
      <c r="A225" s="1"/>
      <c r="B225" s="1"/>
      <c r="C225" s="1"/>
      <c r="D225" s="1"/>
      <c r="E225" s="1"/>
    </row>
    <row r="226" spans="1:5" ht="18" x14ac:dyDescent="0.4">
      <c r="A226" s="1"/>
      <c r="B226" s="1"/>
      <c r="C226" s="1"/>
      <c r="D226" s="1"/>
      <c r="E226" s="1"/>
    </row>
    <row r="227" spans="1:5" ht="18" x14ac:dyDescent="0.4">
      <c r="A227" s="1"/>
      <c r="B227" s="1"/>
      <c r="C227" s="1"/>
      <c r="D227" s="1"/>
      <c r="E227" s="1"/>
    </row>
    <row r="228" spans="1:5" ht="18" x14ac:dyDescent="0.4">
      <c r="A228" s="1"/>
      <c r="B228" s="1"/>
      <c r="C228" s="1"/>
      <c r="D228" s="1"/>
      <c r="E228" s="1"/>
    </row>
    <row r="229" spans="1:5" ht="18" x14ac:dyDescent="0.4">
      <c r="A229" s="1"/>
      <c r="B229" s="1"/>
      <c r="C229" s="1"/>
      <c r="D229" s="1"/>
      <c r="E229" s="1"/>
    </row>
    <row r="230" spans="1:5" ht="18" x14ac:dyDescent="0.4">
      <c r="A230" s="1"/>
      <c r="B230" s="1"/>
      <c r="C230" s="1"/>
      <c r="D230" s="1"/>
      <c r="E230" s="1"/>
    </row>
    <row r="231" spans="1:5" ht="18" x14ac:dyDescent="0.4">
      <c r="A231" s="1"/>
      <c r="B231" s="1"/>
      <c r="C231" s="1"/>
      <c r="D231" s="1"/>
      <c r="E231" s="1"/>
    </row>
  </sheetData>
  <pageMargins left="0.7" right="0.7" top="0.75" bottom="0.75" header="0.511811023622047" footer="0.511811023622047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Надежда Левина</cp:lastModifiedBy>
  <cp:revision>33</cp:revision>
  <cp:lastPrinted>2024-01-12T09:30:48Z</cp:lastPrinted>
  <dcterms:created xsi:type="dcterms:W3CDTF">2015-06-05T18:19:34Z</dcterms:created>
  <dcterms:modified xsi:type="dcterms:W3CDTF">2024-01-12T09:30:52Z</dcterms:modified>
  <dc:language>ru-RU</dc:language>
</cp:coreProperties>
</file>